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E41" i="1"/>
  <c r="E40"/>
  <c r="E10"/>
  <c r="C40"/>
  <c r="C16"/>
  <c r="C9"/>
  <c r="C10"/>
  <c r="E16"/>
  <c r="F46"/>
  <c r="F42"/>
  <c r="E47"/>
  <c r="D46"/>
  <c r="D42"/>
  <c r="D29" l="1"/>
  <c r="D23"/>
  <c r="D22"/>
  <c r="D15"/>
  <c r="D12"/>
  <c r="D11"/>
  <c r="F26"/>
  <c r="F39"/>
  <c r="F38"/>
  <c r="F37"/>
  <c r="F36"/>
  <c r="F35"/>
  <c r="F34"/>
  <c r="F32"/>
  <c r="F31"/>
  <c r="F30"/>
  <c r="F29"/>
  <c r="F28"/>
  <c r="F25"/>
  <c r="F24"/>
  <c r="F23"/>
  <c r="F22"/>
  <c r="F20"/>
  <c r="F19"/>
  <c r="F18"/>
  <c r="F17"/>
  <c r="F15"/>
  <c r="F14"/>
  <c r="F13"/>
  <c r="F12"/>
  <c r="F11"/>
  <c r="D39"/>
  <c r="D38"/>
  <c r="D37"/>
  <c r="D36"/>
  <c r="D35"/>
  <c r="D34"/>
  <c r="D32"/>
  <c r="D31"/>
  <c r="D30"/>
  <c r="D28"/>
  <c r="D26"/>
  <c r="D25"/>
  <c r="D24"/>
  <c r="D20"/>
  <c r="D19"/>
  <c r="D18"/>
  <c r="D17"/>
  <c r="D14"/>
  <c r="D13"/>
  <c r="F41"/>
  <c r="D41"/>
  <c r="E33"/>
  <c r="E27"/>
  <c r="E21"/>
  <c r="E9" s="1"/>
  <c r="C41"/>
  <c r="C47" s="1"/>
  <c r="C33"/>
  <c r="C27"/>
  <c r="C21" l="1"/>
  <c r="F33"/>
  <c r="F10"/>
  <c r="F27"/>
  <c r="F21"/>
  <c r="F16"/>
  <c r="E48"/>
  <c r="D33"/>
  <c r="D27"/>
  <c r="D21"/>
  <c r="D16"/>
  <c r="D10"/>
  <c r="D9" l="1"/>
  <c r="D40" s="1"/>
  <c r="F9"/>
  <c r="F40" s="1"/>
  <c r="C48" l="1"/>
</calcChain>
</file>

<file path=xl/sharedStrings.xml><?xml version="1.0" encoding="utf-8"?>
<sst xmlns="http://schemas.openxmlformats.org/spreadsheetml/2006/main" count="95" uniqueCount="82">
  <si>
    <t>№ з/п</t>
  </si>
  <si>
    <t>Найменування показників</t>
  </si>
  <si>
    <t>Централізоване водопостачання</t>
  </si>
  <si>
    <t>Централізоване водовідведення</t>
  </si>
  <si>
    <t>тис.грн.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</si>
  <si>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</si>
  <si>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</si>
  <si>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</si>
  <si>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</si>
  <si>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1.1.2</t>
  </si>
  <si>
    <t>1.1.3</t>
  </si>
  <si>
    <t>1.1.4</t>
  </si>
  <si>
    <t>1.3</t>
  </si>
  <si>
    <t>1.2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</si>
  <si>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</si>
  <si>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</si>
  <si>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</si>
  <si>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</si>
  <si>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</si>
  <si>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</si>
  <si>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</si>
  <si>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</si>
  <si>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</si>
  <si>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1.4.5</t>
  </si>
  <si>
    <t>електроенергія</t>
  </si>
  <si>
    <t>витрати на придбання води в інших субєктів господарювання/очищення власних стічних вод іншими субєктами господарювання</t>
  </si>
  <si>
    <t>витрати на реагенти</t>
  </si>
  <si>
    <t>матеріали, запасні частини та інші матеріальні ресурси(ремонти)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</si>
  <si>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</si>
  <si>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</si>
  <si>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</si>
  <si>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</si>
  <si>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</si>
  <si>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</si>
  <si>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</si>
  <si>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</si>
  <si>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витрати, повязані зі сплатою податків, зборів та інших передбачених законодавством обовязкових платежів</t>
  </si>
  <si>
    <t>інші витрати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</si>
  <si>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</si>
  <si>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</si>
  <si>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</si>
  <si>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</si>
  <si>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</si>
  <si>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</si>
  <si>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</si>
  <si>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</si>
  <si>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</si>
  <si>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</si>
  <si>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</si>
  <si>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</si>
  <si>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</si>
  <si>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</si>
  <si>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</si>
  <si>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7.1</t>
  </si>
  <si>
    <t>7.2</t>
  </si>
  <si>
    <t>7.3</t>
  </si>
  <si>
    <t>7.4</t>
  </si>
  <si>
    <t>7.5</t>
  </si>
  <si>
    <t>9</t>
  </si>
  <si>
    <t>10</t>
  </si>
  <si>
    <t>11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</si>
  <si>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</si>
  <si>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</si>
  <si>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</si>
  <si>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</si>
  <si>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</si>
  <si>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</si>
  <si>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</si>
  <si>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</si>
  <si>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</si>
  <si>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</si>
  <si>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</si>
  <si>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тис.грн</t>
  </si>
  <si>
    <t>грн/м³</t>
  </si>
  <si>
    <t>Тариф на централізоване водопостачання/водовідведення, грн/м³</t>
  </si>
  <si>
    <t>Обсяг реалізації, тис.м³</t>
  </si>
  <si>
    <t>Без ПДВ</t>
  </si>
  <si>
    <t>Структура  тарифів на централізоване водопостачання та водовідведення комунального підприємства "Городоцьке водопровідно-каналізаційне господарство"</t>
  </si>
  <si>
    <t>_____________________</t>
  </si>
  <si>
    <t>__________</t>
  </si>
  <si>
    <t>___________________</t>
  </si>
  <si>
    <t>Додаток _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</si>
</sst>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164" fontId="0" fillId="0" borderId="0" xfId="0" applyNumberFormat="1"/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0" fillId="0" borderId="0" xfId="0" applyNumberFormat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34" zoomScaleSheetLayoutView="100" workbookViewId="0">
      <selection activeCell="H14" sqref="H14"/>
    </sheetView>
  </sheetViews>
  <sheetFormatPr defaultRowHeight="15"/>
  <cols>
    <col min="1" max="1" width="4" style="5" customWidth="1"/>
    <col min="2" max="2" width="46" style="2" customWidth="1"/>
    <col min="3" max="3" width="14.140625" style="3" customWidth="1"/>
    <col min="4" max="4" width="11.28515625" style="3" customWidth="1"/>
    <col min="5" max="5" width="13.85546875" style="3" customWidth="1"/>
    <col min="6" max="6" width="11.28515625" style="3" customWidth="1"/>
  </cols>
  <sheetData>
    <row r="1" spans="1:9">
      <c r="E1" s="35" t="s">
        <v>81</v>
      </c>
      <c r="F1" s="35"/>
    </row>
    <row r="2" spans="1:9" ht="6" customHeight="1"/>
    <row r="3" spans="1:9">
      <c r="A3" s="38" t="s">
        <v>77</v>
      </c>
      <c r="B3" s="38"/>
      <c r="C3" s="38"/>
      <c r="D3" s="38"/>
      <c r="E3" s="38"/>
      <c r="F3" s="38"/>
    </row>
    <row r="4" spans="1:9" ht="12.75" customHeight="1">
      <c r="A4" s="38"/>
      <c r="B4" s="38"/>
      <c r="C4" s="38"/>
      <c r="D4" s="38"/>
      <c r="E4" s="38"/>
      <c r="F4" s="38"/>
    </row>
    <row r="5" spans="1:9" ht="12.75" customHeight="1">
      <c r="A5" s="18"/>
      <c r="B5" s="4"/>
      <c r="C5" s="4"/>
      <c r="D5" s="4"/>
      <c r="E5" s="4"/>
      <c r="F5" s="8" t="s">
        <v>76</v>
      </c>
    </row>
    <row r="6" spans="1:9" ht="30" customHeight="1">
      <c r="A6" s="40" t="s">
        <v>0</v>
      </c>
      <c r="B6" s="39" t="s">
        <v>1</v>
      </c>
      <c r="C6" s="39" t="s">
        <v>2</v>
      </c>
      <c r="D6" s="39"/>
      <c r="E6" s="39" t="s">
        <v>3</v>
      </c>
      <c r="F6" s="39"/>
    </row>
    <row r="7" spans="1:9">
      <c r="A7" s="40"/>
      <c r="B7" s="39"/>
      <c r="C7" s="7" t="s">
        <v>4</v>
      </c>
      <c r="D7" s="7" t="s">
        <v>73</v>
      </c>
      <c r="E7" s="7" t="s">
        <v>4</v>
      </c>
      <c r="F7" s="7" t="s">
        <v>73</v>
      </c>
      <c r="H7" s="31"/>
      <c r="I7" s="32"/>
    </row>
    <row r="8" spans="1:9" s="11" customFormat="1" ht="12" customHeight="1">
      <c r="A8" s="19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</row>
    <row r="9" spans="1:9" s="1" customFormat="1" ht="13.5" customHeight="1">
      <c r="A9" s="20">
        <v>1</v>
      </c>
      <c r="B9" s="16" t="s">
        <v>5</v>
      </c>
      <c r="C9" s="25">
        <f>C10+C15+C16+C21</f>
        <v>12495.67</v>
      </c>
      <c r="D9" s="25">
        <f>D10+D15+D16+D21</f>
        <v>22.847762886032438</v>
      </c>
      <c r="E9" s="25">
        <f>E10+E15+E16+E21</f>
        <v>8471.89</v>
      </c>
      <c r="F9" s="25">
        <f t="shared" ref="F9" si="0">F10+F15+F16+F21</f>
        <v>29.467443478260869</v>
      </c>
      <c r="H9" s="21"/>
      <c r="I9" s="22"/>
    </row>
    <row r="10" spans="1:9" s="1" customFormat="1" ht="13.5" customHeight="1">
      <c r="A10" s="20" t="s">
        <v>6</v>
      </c>
      <c r="B10" s="16" t="s">
        <v>7</v>
      </c>
      <c r="C10" s="25">
        <f>C11+C12+C13+C14</f>
        <v>8000.92</v>
      </c>
      <c r="D10" s="25">
        <f t="shared" ref="D10:F10" si="1">SUM(D11:D14)</f>
        <v>14.629317437969686</v>
      </c>
      <c r="E10" s="25">
        <f>E11+E14</f>
        <v>2353.0100000000002</v>
      </c>
      <c r="F10" s="25">
        <f t="shared" si="1"/>
        <v>8.1843826086956533</v>
      </c>
      <c r="H10" s="21"/>
      <c r="I10" s="22"/>
    </row>
    <row r="11" spans="1:9" ht="12.75" customHeight="1">
      <c r="A11" s="19" t="s">
        <v>8</v>
      </c>
      <c r="B11" s="17" t="s">
        <v>24</v>
      </c>
      <c r="C11" s="26">
        <v>454.42</v>
      </c>
      <c r="D11" s="27">
        <f>C11/C49</f>
        <v>0.83088625185131015</v>
      </c>
      <c r="E11" s="28">
        <v>2208.0100000000002</v>
      </c>
      <c r="F11" s="27">
        <f>E11/E49</f>
        <v>7.6800347826086961</v>
      </c>
      <c r="H11" s="24"/>
      <c r="I11" s="23"/>
    </row>
    <row r="12" spans="1:9" ht="35.25" customHeight="1">
      <c r="A12" s="19" t="s">
        <v>9</v>
      </c>
      <c r="B12" s="17" t="s">
        <v>25</v>
      </c>
      <c r="C12" s="26">
        <v>7441.5</v>
      </c>
      <c r="D12" s="27">
        <f>C12/C49</f>
        <v>13.606443473331993</v>
      </c>
      <c r="E12" s="27">
        <v>0</v>
      </c>
      <c r="F12" s="27">
        <f>E12/E49</f>
        <v>0</v>
      </c>
      <c r="H12" s="24"/>
      <c r="I12" s="23"/>
    </row>
    <row r="13" spans="1:9">
      <c r="A13" s="19" t="s">
        <v>10</v>
      </c>
      <c r="B13" s="17" t="s">
        <v>26</v>
      </c>
      <c r="C13" s="27">
        <v>0</v>
      </c>
      <c r="D13" s="27">
        <f>C13/C49</f>
        <v>0</v>
      </c>
      <c r="E13" s="27">
        <v>0</v>
      </c>
      <c r="F13" s="27">
        <f>E13/E49</f>
        <v>0</v>
      </c>
      <c r="I13" s="23"/>
    </row>
    <row r="14" spans="1:9" ht="26.25">
      <c r="A14" s="19" t="s">
        <v>11</v>
      </c>
      <c r="B14" s="17" t="s">
        <v>27</v>
      </c>
      <c r="C14" s="27">
        <v>105</v>
      </c>
      <c r="D14" s="27">
        <f>C14/C49</f>
        <v>0.19198771278638169</v>
      </c>
      <c r="E14" s="27">
        <v>145</v>
      </c>
      <c r="F14" s="27">
        <f>E14/E49</f>
        <v>0.5043478260869565</v>
      </c>
      <c r="I14" s="23"/>
    </row>
    <row r="15" spans="1:9" s="1" customFormat="1">
      <c r="A15" s="20" t="s">
        <v>13</v>
      </c>
      <c r="B15" s="16" t="s">
        <v>28</v>
      </c>
      <c r="C15" s="26">
        <v>2646.06</v>
      </c>
      <c r="D15" s="25">
        <f>C15/C49</f>
        <v>4.8382000694812675</v>
      </c>
      <c r="E15" s="28">
        <v>4129.82</v>
      </c>
      <c r="F15" s="25">
        <f>E15/E49</f>
        <v>14.364591304347826</v>
      </c>
      <c r="H15" s="21"/>
      <c r="I15" s="22"/>
    </row>
    <row r="16" spans="1:9" s="1" customFormat="1">
      <c r="A16" s="20" t="s">
        <v>12</v>
      </c>
      <c r="B16" s="16" t="s">
        <v>29</v>
      </c>
      <c r="C16" s="25">
        <f>C17+C18+C19+C20</f>
        <v>689.78</v>
      </c>
      <c r="D16" s="25">
        <f>D17+D18+D19+D20</f>
        <v>1.2612312811980035</v>
      </c>
      <c r="E16" s="25">
        <f>E17+E18</f>
        <v>1231.5</v>
      </c>
      <c r="F16" s="25">
        <f>F17+F18+F19+F20</f>
        <v>4.2834782608695647</v>
      </c>
      <c r="H16" s="21"/>
      <c r="I16" s="22"/>
    </row>
    <row r="17" spans="1:9">
      <c r="A17" s="19" t="s">
        <v>14</v>
      </c>
      <c r="B17" s="17" t="s">
        <v>30</v>
      </c>
      <c r="C17" s="26">
        <v>582.13</v>
      </c>
      <c r="D17" s="27">
        <f>C17/C49</f>
        <v>1.064398164231775</v>
      </c>
      <c r="E17" s="28">
        <v>908.56</v>
      </c>
      <c r="F17" s="27">
        <f>E17/E49</f>
        <v>3.1602086956521735</v>
      </c>
      <c r="H17" s="24"/>
      <c r="I17" s="23"/>
    </row>
    <row r="18" spans="1:9">
      <c r="A18" s="19" t="s">
        <v>15</v>
      </c>
      <c r="B18" s="17" t="s">
        <v>31</v>
      </c>
      <c r="C18" s="26">
        <v>107.65</v>
      </c>
      <c r="D18" s="27">
        <f>C18/C49</f>
        <v>0.19683311696622846</v>
      </c>
      <c r="E18" s="28">
        <v>322.94</v>
      </c>
      <c r="F18" s="27">
        <f>E18/E49</f>
        <v>1.1232695652173912</v>
      </c>
      <c r="H18" s="24"/>
      <c r="I18" s="23"/>
    </row>
    <row r="19" spans="1:9">
      <c r="A19" s="19" t="s">
        <v>16</v>
      </c>
      <c r="B19" s="17" t="s">
        <v>32</v>
      </c>
      <c r="C19" s="27">
        <v>0</v>
      </c>
      <c r="D19" s="27">
        <f>C19/C49</f>
        <v>0</v>
      </c>
      <c r="E19" s="27">
        <v>0</v>
      </c>
      <c r="F19" s="27">
        <f>E19/E49</f>
        <v>0</v>
      </c>
      <c r="I19" s="23"/>
    </row>
    <row r="20" spans="1:9">
      <c r="A20" s="19" t="s">
        <v>17</v>
      </c>
      <c r="B20" s="17" t="s">
        <v>33</v>
      </c>
      <c r="C20" s="27">
        <v>0</v>
      </c>
      <c r="D20" s="27">
        <f>C20/C49</f>
        <v>0</v>
      </c>
      <c r="E20" s="27">
        <v>0</v>
      </c>
      <c r="F20" s="27">
        <f>E20/E49</f>
        <v>0</v>
      </c>
      <c r="I20" s="23"/>
    </row>
    <row r="21" spans="1:9" s="1" customFormat="1">
      <c r="A21" s="20" t="s">
        <v>18</v>
      </c>
      <c r="B21" s="16" t="s">
        <v>34</v>
      </c>
      <c r="C21" s="25">
        <f>C22+C23+C24+C25+C26</f>
        <v>1158.9100000000001</v>
      </c>
      <c r="D21" s="25">
        <f>D22+D23+D24+D25+D26</f>
        <v>2.1190140973834817</v>
      </c>
      <c r="E21" s="25">
        <f t="shared" ref="E21:F21" si="2">E22+E23+E24+E25+E26</f>
        <v>757.56</v>
      </c>
      <c r="F21" s="25">
        <f t="shared" si="2"/>
        <v>2.6349913043478264</v>
      </c>
      <c r="H21" s="21"/>
      <c r="I21" s="22"/>
    </row>
    <row r="22" spans="1:9">
      <c r="A22" s="19" t="s">
        <v>19</v>
      </c>
      <c r="B22" s="17" t="s">
        <v>35</v>
      </c>
      <c r="C22" s="28">
        <v>452.8</v>
      </c>
      <c r="D22" s="27">
        <f>C22/C49</f>
        <v>0.82792415571117739</v>
      </c>
      <c r="E22" s="28">
        <v>239.4</v>
      </c>
      <c r="F22" s="27">
        <f>E22/E49</f>
        <v>0.83269565217391306</v>
      </c>
      <c r="H22" s="24"/>
      <c r="I22" s="23"/>
    </row>
    <row r="23" spans="1:9">
      <c r="A23" s="19" t="s">
        <v>20</v>
      </c>
      <c r="B23" s="17" t="s">
        <v>30</v>
      </c>
      <c r="C23" s="28">
        <v>99.62</v>
      </c>
      <c r="D23" s="27">
        <f>C23/C49</f>
        <v>0.18215062807408899</v>
      </c>
      <c r="E23" s="28">
        <v>52.67</v>
      </c>
      <c r="F23" s="27">
        <f>E23/E49</f>
        <v>0.1832</v>
      </c>
      <c r="H23" s="24"/>
      <c r="I23" s="23"/>
    </row>
    <row r="24" spans="1:9">
      <c r="A24" s="19" t="s">
        <v>21</v>
      </c>
      <c r="B24" s="17" t="s">
        <v>31</v>
      </c>
      <c r="C24" s="27">
        <v>0</v>
      </c>
      <c r="D24" s="27">
        <f>C24/C49</f>
        <v>0</v>
      </c>
      <c r="E24" s="27">
        <v>0</v>
      </c>
      <c r="F24" s="27">
        <f>E24/E49</f>
        <v>0</v>
      </c>
      <c r="I24" s="23"/>
    </row>
    <row r="25" spans="1:9" ht="23.25" customHeight="1">
      <c r="A25" s="19" t="s">
        <v>22</v>
      </c>
      <c r="B25" s="17" t="s">
        <v>36</v>
      </c>
      <c r="C25" s="27">
        <v>10.199999999999999</v>
      </c>
      <c r="D25" s="27">
        <f>C25/C49</f>
        <v>1.8650234956391364E-2</v>
      </c>
      <c r="E25" s="28">
        <v>32.619999999999997</v>
      </c>
      <c r="F25" s="27">
        <f>E25/E49</f>
        <v>0.11346086956521738</v>
      </c>
      <c r="I25" s="23"/>
    </row>
    <row r="26" spans="1:9">
      <c r="A26" s="19" t="s">
        <v>23</v>
      </c>
      <c r="B26" s="17" t="s">
        <v>37</v>
      </c>
      <c r="C26" s="27">
        <v>596.29</v>
      </c>
      <c r="D26" s="27">
        <f>C26/C49</f>
        <v>1.090289078641824</v>
      </c>
      <c r="E26" s="27">
        <v>432.87</v>
      </c>
      <c r="F26" s="27">
        <f>E26/E49</f>
        <v>1.5056347826086958</v>
      </c>
      <c r="H26" s="24"/>
      <c r="I26" s="23"/>
    </row>
    <row r="27" spans="1:9" s="1" customFormat="1">
      <c r="A27" s="20" t="s">
        <v>38</v>
      </c>
      <c r="B27" s="16" t="s">
        <v>61</v>
      </c>
      <c r="C27" s="25">
        <f>C28+C29+C30+C31+C32</f>
        <v>2671.6600000000003</v>
      </c>
      <c r="D27" s="25">
        <f t="shared" ref="D27:F27" si="3">D28+D29+D30+D31+D32</f>
        <v>4.8850085023129948</v>
      </c>
      <c r="E27" s="25">
        <f t="shared" si="3"/>
        <v>1202.8699999999999</v>
      </c>
      <c r="F27" s="25">
        <f t="shared" si="3"/>
        <v>4.1838956521739128</v>
      </c>
      <c r="H27" s="21"/>
      <c r="I27" s="22"/>
    </row>
    <row r="28" spans="1:9">
      <c r="A28" s="19" t="s">
        <v>39</v>
      </c>
      <c r="B28" s="17" t="s">
        <v>35</v>
      </c>
      <c r="C28" s="28">
        <v>2012.51</v>
      </c>
      <c r="D28" s="27">
        <f>C28/C49</f>
        <v>3.6797827796163904</v>
      </c>
      <c r="E28" s="28">
        <v>867.11</v>
      </c>
      <c r="F28" s="27">
        <f>E28/E49</f>
        <v>3.0160347826086955</v>
      </c>
      <c r="H28" s="24"/>
      <c r="I28" s="23"/>
    </row>
    <row r="29" spans="1:9">
      <c r="A29" s="19" t="s">
        <v>40</v>
      </c>
      <c r="B29" s="17" t="s">
        <v>30</v>
      </c>
      <c r="C29" s="28">
        <v>442.75</v>
      </c>
      <c r="D29" s="27">
        <f>C29/C49</f>
        <v>0.80954818891590941</v>
      </c>
      <c r="E29" s="28">
        <v>190.76</v>
      </c>
      <c r="F29" s="27">
        <f>E29/E49</f>
        <v>0.66351304347826079</v>
      </c>
      <c r="I29" s="23"/>
    </row>
    <row r="30" spans="1:9">
      <c r="A30" s="19" t="s">
        <v>41</v>
      </c>
      <c r="B30" s="17" t="s">
        <v>31</v>
      </c>
      <c r="C30" s="28">
        <v>6.97</v>
      </c>
      <c r="D30" s="27">
        <f>C30/C49</f>
        <v>1.2744327220200765E-2</v>
      </c>
      <c r="E30" s="28">
        <v>4.67</v>
      </c>
      <c r="F30" s="27">
        <f>E30/E49</f>
        <v>1.6243478260869564E-2</v>
      </c>
      <c r="I30" s="23"/>
    </row>
    <row r="31" spans="1:9" ht="24.75" customHeight="1">
      <c r="A31" s="19" t="s">
        <v>42</v>
      </c>
      <c r="B31" s="17" t="s">
        <v>36</v>
      </c>
      <c r="C31" s="27">
        <v>21.36</v>
      </c>
      <c r="D31" s="27">
        <f>C31/C49</f>
        <v>3.9055786143972503E-2</v>
      </c>
      <c r="E31" s="28">
        <v>14.31</v>
      </c>
      <c r="F31" s="27">
        <f>E31/E49</f>
        <v>4.9773913043478266E-2</v>
      </c>
      <c r="I31" s="23"/>
    </row>
    <row r="32" spans="1:9">
      <c r="A32" s="19" t="s">
        <v>43</v>
      </c>
      <c r="B32" s="17" t="s">
        <v>37</v>
      </c>
      <c r="C32" s="27">
        <v>188.07</v>
      </c>
      <c r="D32" s="27">
        <f>C32/C49</f>
        <v>0.34387742041652192</v>
      </c>
      <c r="E32" s="27">
        <v>126.02</v>
      </c>
      <c r="F32" s="27">
        <f>E32/E49</f>
        <v>0.43833043478260869</v>
      </c>
      <c r="I32" s="23"/>
    </row>
    <row r="33" spans="1:9" s="1" customFormat="1">
      <c r="A33" s="20" t="s">
        <v>44</v>
      </c>
      <c r="B33" s="16" t="s">
        <v>62</v>
      </c>
      <c r="C33" s="25">
        <f>C34+C35+C36+C37</f>
        <v>0</v>
      </c>
      <c r="D33" s="25">
        <f t="shared" ref="D33:F33" si="4">D34+D35+D36+D37</f>
        <v>0</v>
      </c>
      <c r="E33" s="25">
        <f t="shared" si="4"/>
        <v>0</v>
      </c>
      <c r="F33" s="25">
        <f t="shared" si="4"/>
        <v>0</v>
      </c>
      <c r="H33" s="21"/>
      <c r="I33" s="22"/>
    </row>
    <row r="34" spans="1:9">
      <c r="A34" s="19" t="s">
        <v>45</v>
      </c>
      <c r="B34" s="17" t="s">
        <v>35</v>
      </c>
      <c r="C34" s="28">
        <v>0</v>
      </c>
      <c r="D34" s="27">
        <f>C34/C49</f>
        <v>0</v>
      </c>
      <c r="E34" s="28">
        <v>0</v>
      </c>
      <c r="F34" s="27">
        <f>E34/E49</f>
        <v>0</v>
      </c>
      <c r="H34" s="24"/>
      <c r="I34" s="23"/>
    </row>
    <row r="35" spans="1:9">
      <c r="A35" s="19" t="s">
        <v>46</v>
      </c>
      <c r="B35" s="17" t="s">
        <v>30</v>
      </c>
      <c r="C35" s="28">
        <v>0</v>
      </c>
      <c r="D35" s="27">
        <f>C35/C49</f>
        <v>0</v>
      </c>
      <c r="E35" s="28">
        <v>0</v>
      </c>
      <c r="F35" s="27">
        <f>E35/E49</f>
        <v>0</v>
      </c>
      <c r="H35" s="24"/>
      <c r="I35" s="23"/>
    </row>
    <row r="36" spans="1:9">
      <c r="A36" s="19" t="s">
        <v>47</v>
      </c>
      <c r="B36" s="17" t="s">
        <v>31</v>
      </c>
      <c r="C36" s="27">
        <v>0</v>
      </c>
      <c r="D36" s="27">
        <f>C36/C49</f>
        <v>0</v>
      </c>
      <c r="E36" s="27">
        <v>0</v>
      </c>
      <c r="F36" s="27">
        <f>E36/E49</f>
        <v>0</v>
      </c>
      <c r="I36" s="23"/>
    </row>
    <row r="37" spans="1:9">
      <c r="A37" s="19" t="s">
        <v>48</v>
      </c>
      <c r="B37" s="17" t="s">
        <v>37</v>
      </c>
      <c r="C37" s="27">
        <v>0</v>
      </c>
      <c r="D37" s="27">
        <f>C37/C49</f>
        <v>0</v>
      </c>
      <c r="E37" s="27">
        <v>0</v>
      </c>
      <c r="F37" s="27">
        <f>E37/E49</f>
        <v>0</v>
      </c>
      <c r="H37" s="24"/>
      <c r="I37" s="23"/>
    </row>
    <row r="38" spans="1:9" s="1" customFormat="1">
      <c r="A38" s="20" t="s">
        <v>49</v>
      </c>
      <c r="B38" s="16" t="s">
        <v>63</v>
      </c>
      <c r="C38" s="25">
        <v>13.19</v>
      </c>
      <c r="D38" s="25">
        <f>C38/C49</f>
        <v>2.4117313634784518E-2</v>
      </c>
      <c r="E38" s="25">
        <v>8.77</v>
      </c>
      <c r="F38" s="25">
        <f>E38/E49</f>
        <v>3.0504347826086953E-2</v>
      </c>
      <c r="I38" s="22"/>
    </row>
    <row r="39" spans="1:9" s="1" customFormat="1">
      <c r="A39" s="20" t="s">
        <v>50</v>
      </c>
      <c r="B39" s="16" t="s">
        <v>64</v>
      </c>
      <c r="C39" s="25">
        <v>0</v>
      </c>
      <c r="D39" s="25">
        <f>C39/C49</f>
        <v>0</v>
      </c>
      <c r="E39" s="25">
        <v>0</v>
      </c>
      <c r="F39" s="25">
        <f>E39/E49</f>
        <v>0</v>
      </c>
      <c r="I39" s="22"/>
    </row>
    <row r="40" spans="1:9" s="1" customFormat="1">
      <c r="A40" s="20" t="s">
        <v>51</v>
      </c>
      <c r="B40" s="16" t="s">
        <v>65</v>
      </c>
      <c r="C40" s="25">
        <f>C9+C27+C33+C38+C39</f>
        <v>15180.52</v>
      </c>
      <c r="D40" s="25">
        <f>D9+D27+D33+D38+D39</f>
        <v>27.75688870198022</v>
      </c>
      <c r="E40" s="25">
        <f>E9+E27+E33+E38+E39</f>
        <v>9683.5299999999988</v>
      </c>
      <c r="F40" s="25">
        <f t="shared" ref="F40" si="5">F9+F27+F33+F38+F39</f>
        <v>33.681843478260866</v>
      </c>
      <c r="I40" s="22"/>
    </row>
    <row r="41" spans="1:9" s="1" customFormat="1">
      <c r="A41" s="20" t="s">
        <v>52</v>
      </c>
      <c r="B41" s="16" t="s">
        <v>66</v>
      </c>
      <c r="C41" s="25">
        <f>C42+C43+C44+C45+C46</f>
        <v>716.52</v>
      </c>
      <c r="D41" s="25">
        <f t="shared" ref="D41:F41" si="6">D42+D43+D44+D45+D46</f>
        <v>1.3101241520542686</v>
      </c>
      <c r="E41" s="25">
        <f>E42+E46</f>
        <v>457.05999999999995</v>
      </c>
      <c r="F41" s="25">
        <f t="shared" si="6"/>
        <v>1.589773913043478</v>
      </c>
      <c r="I41" s="22"/>
    </row>
    <row r="42" spans="1:9">
      <c r="A42" s="19" t="s">
        <v>53</v>
      </c>
      <c r="B42" s="17" t="s">
        <v>67</v>
      </c>
      <c r="C42" s="27">
        <v>109.3</v>
      </c>
      <c r="D42" s="27">
        <f>C42/C49</f>
        <v>0.19985006673858588</v>
      </c>
      <c r="E42" s="27">
        <v>69.72</v>
      </c>
      <c r="F42" s="27">
        <f>E42/E49</f>
        <v>0.24250434782608696</v>
      </c>
      <c r="I42" s="23"/>
    </row>
    <row r="43" spans="1:9">
      <c r="A43" s="19" t="s">
        <v>54</v>
      </c>
      <c r="B43" s="17" t="s">
        <v>68</v>
      </c>
      <c r="C43" s="27">
        <v>0</v>
      </c>
      <c r="D43" s="27">
        <v>0</v>
      </c>
      <c r="E43" s="27">
        <v>0</v>
      </c>
      <c r="F43" s="27">
        <v>0</v>
      </c>
      <c r="I43" s="23"/>
    </row>
    <row r="44" spans="1:9">
      <c r="A44" s="19" t="s">
        <v>55</v>
      </c>
      <c r="B44" s="17" t="s">
        <v>69</v>
      </c>
      <c r="C44" s="27">
        <v>0</v>
      </c>
      <c r="D44" s="27">
        <v>0</v>
      </c>
      <c r="E44" s="27">
        <v>0</v>
      </c>
      <c r="F44" s="27">
        <v>0</v>
      </c>
      <c r="I44" s="23"/>
    </row>
    <row r="45" spans="1:9">
      <c r="A45" s="19" t="s">
        <v>56</v>
      </c>
      <c r="B45" s="17" t="s">
        <v>70</v>
      </c>
      <c r="C45" s="27">
        <v>0</v>
      </c>
      <c r="D45" s="27">
        <v>0</v>
      </c>
      <c r="E45" s="27">
        <v>0</v>
      </c>
      <c r="F45" s="27">
        <v>0</v>
      </c>
      <c r="I45" s="23"/>
    </row>
    <row r="46" spans="1:9">
      <c r="A46" s="19" t="s">
        <v>57</v>
      </c>
      <c r="B46" s="17" t="s">
        <v>71</v>
      </c>
      <c r="C46" s="27">
        <v>607.22</v>
      </c>
      <c r="D46" s="27">
        <f>C46/C49</f>
        <v>1.1102740853156827</v>
      </c>
      <c r="E46" s="27">
        <v>387.34</v>
      </c>
      <c r="F46" s="27">
        <f>E46/E49</f>
        <v>1.3472695652173912</v>
      </c>
      <c r="I46" s="23"/>
    </row>
    <row r="47" spans="1:9" s="1" customFormat="1" ht="24.75" customHeight="1">
      <c r="A47" s="20" t="s">
        <v>58</v>
      </c>
      <c r="B47" s="16" t="s">
        <v>72</v>
      </c>
      <c r="C47" s="36">
        <f>C40+C41</f>
        <v>15897.04</v>
      </c>
      <c r="D47" s="36"/>
      <c r="E47" s="36">
        <f>E40+E41</f>
        <v>10140.589999999998</v>
      </c>
      <c r="F47" s="36"/>
      <c r="I47" s="22"/>
    </row>
    <row r="48" spans="1:9" s="1" customFormat="1" ht="26.25">
      <c r="A48" s="20" t="s">
        <v>59</v>
      </c>
      <c r="B48" s="16" t="s">
        <v>74</v>
      </c>
      <c r="C48" s="36">
        <f>C47/C49</f>
        <v>29.067012854034488</v>
      </c>
      <c r="D48" s="36"/>
      <c r="E48" s="37">
        <f>E47/E49</f>
        <v>35.271617391304339</v>
      </c>
      <c r="F48" s="37"/>
      <c r="I48" s="22"/>
    </row>
    <row r="49" spans="1:9" s="1" customFormat="1">
      <c r="A49" s="20" t="s">
        <v>60</v>
      </c>
      <c r="B49" s="16" t="s">
        <v>75</v>
      </c>
      <c r="C49" s="36">
        <v>546.91</v>
      </c>
      <c r="D49" s="36"/>
      <c r="E49" s="37">
        <v>287.5</v>
      </c>
      <c r="F49" s="37"/>
      <c r="I49" s="22"/>
    </row>
    <row r="50" spans="1:9" ht="9" customHeight="1">
      <c r="B50" s="6"/>
    </row>
    <row r="51" spans="1:9">
      <c r="B51" s="12" t="s">
        <v>80</v>
      </c>
      <c r="C51" s="13" t="s">
        <v>79</v>
      </c>
      <c r="D51" s="13"/>
      <c r="E51" s="33" t="s">
        <v>78</v>
      </c>
      <c r="F51" s="33"/>
    </row>
    <row r="52" spans="1:9">
      <c r="B52" s="15"/>
      <c r="C52" s="14"/>
      <c r="E52" s="34"/>
      <c r="F52" s="34"/>
    </row>
    <row r="53" spans="1:9">
      <c r="B53" s="6"/>
    </row>
    <row r="55" spans="1:9">
      <c r="C55" s="29"/>
      <c r="E55" s="29"/>
      <c r="G55" s="30"/>
    </row>
  </sheetData>
  <mergeCells count="15">
    <mergeCell ref="H7:I7"/>
    <mergeCell ref="E51:F51"/>
    <mergeCell ref="E52:F52"/>
    <mergeCell ref="E1:F1"/>
    <mergeCell ref="C49:D49"/>
    <mergeCell ref="E49:F49"/>
    <mergeCell ref="C48:D48"/>
    <mergeCell ref="E48:F48"/>
    <mergeCell ref="C47:D47"/>
    <mergeCell ref="E47:F47"/>
    <mergeCell ref="A3:F4"/>
    <mergeCell ref="C6:D6"/>
    <mergeCell ref="E6:F6"/>
    <mergeCell ref="A6:A7"/>
    <mergeCell ref="B6:B7"/>
  </mergeCells>
  <printOptions horizontalCentered="1" verticalCentered="1"/>
  <pageMargins left="0.78740157480314965" right="0" top="0.59055118110236227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cp:lastPrinted>2019-02-01T14:21:30Z</cp:lastPrinted>
  <dcterms:created xsi:type="dcterms:W3CDTF">2017-10-24T06:55:11Z</dcterms:created>
  <dcterms:modified xsi:type="dcterms:W3CDTF">2024-07-08T13:04:07Z</dcterms:modified>
</cp:coreProperties>
</file>